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24815\Desktop\"/>
    </mc:Choice>
  </mc:AlternateContent>
  <xr:revisionPtr revIDLastSave="0" documentId="13_ncr:1_{50526638-7E80-4442-B087-5BBA22DB816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学风通报" sheetId="1" r:id="rId1"/>
    <sheet name="学院排名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M40" i="1"/>
  <c r="L40" i="1"/>
  <c r="N38" i="1"/>
  <c r="M38" i="1"/>
  <c r="L38" i="1"/>
  <c r="N36" i="1"/>
  <c r="M36" i="1"/>
  <c r="L36" i="1"/>
  <c r="N35" i="1"/>
  <c r="M35" i="1"/>
  <c r="M37" i="1" s="1"/>
  <c r="L35" i="1"/>
  <c r="L37" i="1" s="1"/>
  <c r="N33" i="1"/>
  <c r="M33" i="1"/>
  <c r="L33" i="1"/>
  <c r="M32" i="1"/>
  <c r="L32" i="1"/>
  <c r="M30" i="1"/>
  <c r="L30" i="1"/>
  <c r="M28" i="1"/>
  <c r="L28" i="1"/>
  <c r="N24" i="1"/>
  <c r="M24" i="1"/>
  <c r="M26" i="1" s="1"/>
  <c r="L24" i="1"/>
  <c r="L26" i="1" s="1"/>
  <c r="N22" i="1" l="1"/>
  <c r="M22" i="1"/>
  <c r="L22" i="1"/>
  <c r="N21" i="1"/>
  <c r="M21" i="1"/>
  <c r="L21" i="1"/>
  <c r="N19" i="1"/>
  <c r="M19" i="1"/>
  <c r="L19" i="1"/>
  <c r="N17" i="1"/>
  <c r="M17" i="1"/>
  <c r="L17" i="1"/>
  <c r="N15" i="1"/>
  <c r="M15" i="1"/>
  <c r="L15" i="1"/>
  <c r="N13" i="1"/>
  <c r="M13" i="1"/>
  <c r="L13" i="1"/>
  <c r="N12" i="1"/>
  <c r="M12" i="1"/>
  <c r="M14" i="1" s="1"/>
  <c r="L12" i="1"/>
  <c r="M11" i="1"/>
  <c r="L11" i="1"/>
  <c r="M9" i="1"/>
  <c r="L9" i="1"/>
  <c r="M6" i="1"/>
  <c r="L6" i="1"/>
  <c r="M4" i="1"/>
  <c r="L4" i="1"/>
  <c r="L23" i="1" l="1"/>
  <c r="M23" i="1"/>
  <c r="F18" i="2"/>
  <c r="F4" i="2"/>
  <c r="F12" i="2"/>
  <c r="F6" i="2"/>
  <c r="F13" i="2"/>
  <c r="F10" i="2"/>
  <c r="F8" i="2"/>
  <c r="F9" i="2"/>
  <c r="F15" i="2"/>
  <c r="F7" i="2"/>
  <c r="F17" i="2"/>
  <c r="F16" i="2"/>
  <c r="F11" i="2"/>
  <c r="F14" i="2"/>
  <c r="F20" i="2"/>
  <c r="F19" i="2"/>
  <c r="F5" i="2"/>
</calcChain>
</file>

<file path=xl/sharedStrings.xml><?xml version="1.0" encoding="utf-8"?>
<sst xmlns="http://schemas.openxmlformats.org/spreadsheetml/2006/main" count="209" uniqueCount="137">
  <si>
    <t>学院</t>
  </si>
  <si>
    <t>班级</t>
  </si>
  <si>
    <t>抽查课室号</t>
  </si>
  <si>
    <t>抽查时段</t>
  </si>
  <si>
    <t>分班迟到人数</t>
  </si>
  <si>
    <t>应到人数</t>
  </si>
  <si>
    <t>实到人数</t>
  </si>
  <si>
    <t>请假人数</t>
  </si>
  <si>
    <t>吃早餐数</t>
  </si>
  <si>
    <t>玩手机数</t>
  </si>
  <si>
    <t>交头接耳数</t>
  </si>
  <si>
    <t>迟到率</t>
  </si>
  <si>
    <t>出勤率</t>
  </si>
  <si>
    <t>不文明现象率</t>
  </si>
  <si>
    <t>合计</t>
  </si>
  <si>
    <t>法学院</t>
  </si>
  <si>
    <t>会计学院</t>
  </si>
  <si>
    <t>无</t>
  </si>
  <si>
    <t>排名</t>
  </si>
  <si>
    <t>备注</t>
    <phoneticPr fontId="8" type="noConversion"/>
  </si>
  <si>
    <t>金融学院</t>
    <phoneticPr fontId="8" type="noConversion"/>
  </si>
  <si>
    <t>公共管理学院</t>
    <phoneticPr fontId="8" type="noConversion"/>
  </si>
  <si>
    <t>统计与数据科学学院</t>
    <phoneticPr fontId="8" type="noConversion"/>
  </si>
  <si>
    <t>大数据与人工智能学院</t>
    <phoneticPr fontId="8" type="noConversion"/>
  </si>
  <si>
    <t>人文与传播学院（网络传播学院、出版学院）</t>
    <phoneticPr fontId="8" type="noConversion"/>
  </si>
  <si>
    <t>财政税务学院（税务师学院）</t>
    <phoneticPr fontId="8" type="noConversion"/>
  </si>
  <si>
    <t>工商管理学院（粤商学院、创新创业学院）</t>
    <phoneticPr fontId="8" type="noConversion"/>
  </si>
  <si>
    <t>备注</t>
  </si>
  <si>
    <t>查课人</t>
  </si>
  <si>
    <t>黄乔薇</t>
  </si>
  <si>
    <t>徐显钧</t>
  </si>
  <si>
    <t>文化旅游学院</t>
  </si>
  <si>
    <t>文化旅游学院</t>
    <phoneticPr fontId="8" type="noConversion"/>
  </si>
  <si>
    <t>人力资源学院</t>
    <phoneticPr fontId="8" type="noConversion"/>
  </si>
  <si>
    <t>国际商学院</t>
    <phoneticPr fontId="8" type="noConversion"/>
  </si>
  <si>
    <t>湾区影视产业学院</t>
    <phoneticPr fontId="8" type="noConversion"/>
  </si>
  <si>
    <t>经济学院</t>
    <phoneticPr fontId="8" type="noConversion"/>
  </si>
  <si>
    <t>法学院</t>
    <phoneticPr fontId="8" type="noConversion"/>
  </si>
  <si>
    <t>会计学院</t>
    <phoneticPr fontId="8" type="noConversion"/>
  </si>
  <si>
    <t>外国语学院</t>
    <phoneticPr fontId="8" type="noConversion"/>
  </si>
  <si>
    <t>地理与环境经济学院</t>
    <phoneticPr fontId="8" type="noConversion"/>
  </si>
  <si>
    <t>体育学院</t>
    <phoneticPr fontId="8" type="noConversion"/>
  </si>
  <si>
    <t>未在佛山校区开课</t>
    <phoneticPr fontId="8" type="noConversion"/>
  </si>
  <si>
    <t>艺术与设计学院</t>
    <phoneticPr fontId="8" type="noConversion"/>
  </si>
  <si>
    <t>无</t>
    <phoneticPr fontId="8" type="noConversion"/>
  </si>
  <si>
    <t>笃行楼301</t>
  </si>
  <si>
    <t>魏欣</t>
  </si>
  <si>
    <t>前排就坐率较高，课堂秩序良好</t>
  </si>
  <si>
    <t>公共管理学院</t>
  </si>
  <si>
    <t>励学楼509</t>
  </si>
  <si>
    <t>2025-2026学年第二学期第一周学院迟到率汇总</t>
    <phoneticPr fontId="8" type="noConversion"/>
  </si>
  <si>
    <t>2025-2026学年第二学期第一周学院出勤率汇总</t>
    <phoneticPr fontId="8" type="noConversion"/>
  </si>
  <si>
    <t>第1周学风通报表</t>
    <phoneticPr fontId="8" type="noConversion"/>
  </si>
  <si>
    <t>25数据科学与大数据技术（智能计算）2班</t>
  </si>
  <si>
    <t>2026年3月5日星期四第3、4节</t>
  </si>
  <si>
    <t>前排就坐率：高；课堂秩序：良好；抬头率：高</t>
  </si>
  <si>
    <t>24资产评估（评估师）1班</t>
  </si>
  <si>
    <t>笃行楼506</t>
  </si>
  <si>
    <t>2026年3月5日星期四第9、10节</t>
  </si>
  <si>
    <t>25自然地理与资源环境（低碳经济）1班</t>
  </si>
  <si>
    <t>笃行楼314</t>
  </si>
  <si>
    <t>2026年3月4日星期三第3、4节</t>
  </si>
  <si>
    <t>前排就坐率低，课堂秩序良好，抬头率高</t>
  </si>
  <si>
    <t>笃行楼501</t>
  </si>
  <si>
    <t>25土地资源管理（智慧国土与空间规划）1班</t>
  </si>
  <si>
    <t>2026年3月6日星期五第1、2节</t>
  </si>
  <si>
    <t>前排就座率一般，课堂秩序良好</t>
  </si>
  <si>
    <t>大课堂迟到备注：</t>
    <phoneticPr fontId="8" type="noConversion"/>
  </si>
  <si>
    <t>经济学院</t>
    <phoneticPr fontId="16" type="noConversion"/>
  </si>
  <si>
    <t>24经济学1班</t>
    <phoneticPr fontId="16" type="noConversion"/>
  </si>
  <si>
    <t>励学楼410</t>
  </si>
  <si>
    <t>25国际经济与贸易3班</t>
  </si>
  <si>
    <t>笃行楼413</t>
  </si>
  <si>
    <t>前排就坐率中，抬头率中，课堂秩序良好</t>
  </si>
  <si>
    <t>陈依妮</t>
    <phoneticPr fontId="16" type="noConversion"/>
  </si>
  <si>
    <t>湾区影视产业学院</t>
    <phoneticPr fontId="16" type="noConversion"/>
  </si>
  <si>
    <t>24数字媒体艺术（数字影像）2班</t>
  </si>
  <si>
    <t>笃行楼117</t>
    <phoneticPr fontId="16" type="noConversion"/>
  </si>
  <si>
    <t>2026年3月4日星期三第9、10节</t>
    <phoneticPr fontId="16" type="noConversion"/>
  </si>
  <si>
    <t>前排就坐率高，抬头率高，课堂秩序良好</t>
    <phoneticPr fontId="16" type="noConversion"/>
  </si>
  <si>
    <t>国际商学院</t>
    <phoneticPr fontId="16" type="noConversion"/>
  </si>
  <si>
    <t>24跨境电子商务1班</t>
  </si>
  <si>
    <t>笃行楼202</t>
    <phoneticPr fontId="16" type="noConversion"/>
  </si>
  <si>
    <t>艺术与设计学院</t>
    <phoneticPr fontId="16" type="noConversion"/>
  </si>
  <si>
    <t>25视觉传达设计1班</t>
  </si>
  <si>
    <t>笃行楼513</t>
  </si>
  <si>
    <t>2026年3月6日星期五第3、4节</t>
  </si>
  <si>
    <t>前排就坐率中等，课堂秩序一般，抬头率较高</t>
  </si>
  <si>
    <t>李琬曈</t>
  </si>
  <si>
    <t>人力资源学院</t>
    <phoneticPr fontId="16" type="noConversion"/>
  </si>
  <si>
    <t>24劳动与社会保障（数智员工关系）1班</t>
  </si>
  <si>
    <t>笃行楼316</t>
  </si>
  <si>
    <t>2026年3月4日星期三第5、6节</t>
  </si>
  <si>
    <t>前排就座率高，课堂秩序良好，抬头率高</t>
  </si>
  <si>
    <t>24人力资源管理1班</t>
  </si>
  <si>
    <t>笃行楼215</t>
  </si>
  <si>
    <t>前排就坐率高，抬头率中，课堂秩序良好</t>
  </si>
  <si>
    <t>陈依妮</t>
  </si>
  <si>
    <t>25汉语言文学1班</t>
  </si>
  <si>
    <t>笃行楼114</t>
  </si>
  <si>
    <t>2026年3月3日星期二第1、2节</t>
  </si>
  <si>
    <t>抬头率较高，大部分同学们专心上课</t>
  </si>
  <si>
    <t>林烜伊</t>
  </si>
  <si>
    <t>25网络与新媒体2班</t>
  </si>
  <si>
    <t>笃行楼313</t>
  </si>
  <si>
    <t>2026年3月5日星期四第5、6节</t>
  </si>
  <si>
    <t>前排就坐率低，抬头率低，课堂秩良好</t>
  </si>
  <si>
    <t>邱婧铭</t>
  </si>
  <si>
    <t>24会展经济与管理（数字会展与创意策划）1班</t>
  </si>
  <si>
    <t>前排就坐率高，抬头率高，课堂秩序良好</t>
  </si>
  <si>
    <t>合计</t>
    <phoneticPr fontId="8" type="noConversion"/>
  </si>
  <si>
    <t>24软件工程2班</t>
  </si>
  <si>
    <t>笃行楼303</t>
  </si>
  <si>
    <t>前排就坐率高，课堂秩序良好，抬头率高</t>
  </si>
  <si>
    <t>24市场营销（数智营销）2班</t>
  </si>
  <si>
    <t>笃行楼318</t>
  </si>
  <si>
    <t>前排就座率低，课堂秩序良好，抬头率较高</t>
  </si>
  <si>
    <t>吴钰均</t>
  </si>
  <si>
    <t>金融学院</t>
  </si>
  <si>
    <t>24金融学3班</t>
  </si>
  <si>
    <t>励学楼302</t>
  </si>
  <si>
    <t>2026年3月5日星期四第1、2节</t>
  </si>
  <si>
    <t>前排就座率高，抬头率高</t>
  </si>
  <si>
    <t>张莹婷</t>
  </si>
  <si>
    <t>外国语学院</t>
  </si>
  <si>
    <t>25德语1班</t>
  </si>
  <si>
    <t>笃行楼216</t>
  </si>
  <si>
    <t>25英语（湾区智融语言服务创新班）1班</t>
  </si>
  <si>
    <t>笃行楼302</t>
  </si>
  <si>
    <t>前排就坐率较高，课堂秩序好，抬头率高</t>
  </si>
  <si>
    <t>25法学（企业法务）1班</t>
  </si>
  <si>
    <t>励学楼405</t>
  </si>
  <si>
    <t>前排就座率较低，师生互动较少</t>
  </si>
  <si>
    <t>100,00%</t>
  </si>
  <si>
    <t>25会计学（智能会计）1班</t>
  </si>
  <si>
    <t>笃行楼421</t>
  </si>
  <si>
    <t>前排就座率高，抬头率较高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</si>
</sst>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b/>
      <sz val="18"/>
      <color rgb="FF00000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8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3" applyBorder="0">
      <alignment horizontal="center" vertical="center"/>
    </xf>
    <xf numFmtId="0" fontId="7" fillId="0" borderId="1" applyFont="0">
      <alignment horizontal="center" vertical="center"/>
    </xf>
    <xf numFmtId="0" fontId="7" fillId="0" borderId="1" applyFont="0" applyAlignment="0">
      <alignment horizontal="center" vertical="center"/>
    </xf>
    <xf numFmtId="9" fontId="12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10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>
      <alignment vertical="center"/>
    </xf>
    <xf numFmtId="0" fontId="0" fillId="0" borderId="0" xfId="0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6" fillId="0" borderId="1" xfId="4" applyNumberFormat="1" applyFont="1" applyBorder="1">
      <alignment vertical="center"/>
    </xf>
    <xf numFmtId="0" fontId="10" fillId="0" borderId="10" xfId="1" applyFont="1" applyBorder="1" applyAlignment="1">
      <alignment horizontal="center" vertical="center" wrapText="1"/>
    </xf>
    <xf numFmtId="9" fontId="4" fillId="0" borderId="1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10" fontId="6" fillId="0" borderId="1" xfId="0" applyNumberFormat="1" applyFont="1" applyBorder="1">
      <alignment vertical="center"/>
    </xf>
    <xf numFmtId="9" fontId="4" fillId="0" borderId="11" xfId="0" applyNumberFormat="1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/>
    </xf>
    <xf numFmtId="9" fontId="7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0" fontId="6" fillId="0" borderId="18" xfId="0" applyNumberFormat="1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8" xfId="1" applyBorder="1" applyAlignment="1">
      <alignment horizontal="center" vertical="center" wrapText="1"/>
    </xf>
    <xf numFmtId="0" fontId="6" fillId="0" borderId="15" xfId="1" applyBorder="1" applyAlignment="1">
      <alignment horizontal="center" vertical="center" wrapText="1"/>
    </xf>
    <xf numFmtId="0" fontId="6" fillId="0" borderId="9" xfId="1" applyBorder="1" applyAlignment="1">
      <alignment horizontal="center" vertical="center" wrapText="1"/>
    </xf>
    <xf numFmtId="0" fontId="6" fillId="0" borderId="10" xfId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9" fontId="17" fillId="0" borderId="18" xfId="4" applyFont="1" applyBorder="1" applyAlignment="1">
      <alignment horizontal="center" vertical="center"/>
    </xf>
    <xf numFmtId="10" fontId="17" fillId="0" borderId="18" xfId="4" applyNumberFormat="1" applyFont="1" applyBorder="1" applyAlignment="1">
      <alignment horizontal="center" vertical="center"/>
    </xf>
    <xf numFmtId="10" fontId="7" fillId="0" borderId="2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9" fontId="7" fillId="0" borderId="21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0" fontId="6" fillId="0" borderId="21" xfId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0" fontId="17" fillId="0" borderId="16" xfId="4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10" fontId="19" fillId="0" borderId="18" xfId="0" applyNumberFormat="1" applyFont="1" applyBorder="1" applyAlignment="1">
      <alignment horizontal="center" vertical="center"/>
    </xf>
    <xf numFmtId="10" fontId="17" fillId="0" borderId="18" xfId="0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9" fontId="19" fillId="0" borderId="18" xfId="4" applyFont="1" applyBorder="1" applyAlignment="1">
      <alignment horizontal="center" vertical="center"/>
    </xf>
    <xf numFmtId="10" fontId="19" fillId="0" borderId="18" xfId="4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9" fontId="4" fillId="0" borderId="18" xfId="0" applyNumberFormat="1" applyFont="1" applyBorder="1" applyAlignment="1">
      <alignment horizontal="center" vertical="center"/>
    </xf>
    <xf numFmtId="10" fontId="4" fillId="0" borderId="18" xfId="0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9" fontId="17" fillId="0" borderId="23" xfId="4" applyFont="1" applyBorder="1" applyAlignment="1">
      <alignment horizontal="center" vertical="center"/>
    </xf>
    <xf numFmtId="10" fontId="17" fillId="0" borderId="23" xfId="4" applyNumberFormat="1" applyFont="1" applyBorder="1" applyAlignment="1">
      <alignment horizontal="center" vertical="center"/>
    </xf>
    <xf numFmtId="10" fontId="19" fillId="0" borderId="2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4" fillId="0" borderId="23" xfId="0" applyNumberFormat="1" applyFont="1" applyBorder="1" applyAlignment="1">
      <alignment horizontal="center" vertical="center"/>
    </xf>
    <xf numFmtId="10" fontId="4" fillId="0" borderId="2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9" fontId="19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9" fontId="7" fillId="0" borderId="23" xfId="0" applyNumberFormat="1" applyFont="1" applyBorder="1" applyAlignment="1">
      <alignment horizontal="center" vertical="center"/>
    </xf>
    <xf numFmtId="10" fontId="7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9" fontId="7" fillId="0" borderId="25" xfId="0" applyNumberFormat="1" applyFont="1" applyBorder="1" applyAlignment="1">
      <alignment horizontal="center" vertical="center"/>
    </xf>
    <xf numFmtId="10" fontId="7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10" fontId="6" fillId="0" borderId="25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9" fontId="17" fillId="0" borderId="27" xfId="4" applyFont="1" applyBorder="1" applyAlignment="1">
      <alignment horizontal="center" vertical="center"/>
    </xf>
    <xf numFmtId="10" fontId="17" fillId="0" borderId="27" xfId="4" applyNumberFormat="1" applyFont="1" applyBorder="1" applyAlignment="1">
      <alignment horizontal="center" vertical="center"/>
    </xf>
    <xf numFmtId="10" fontId="7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/>
    </xf>
    <xf numFmtId="10" fontId="6" fillId="0" borderId="27" xfId="0" applyNumberFormat="1" applyFont="1" applyBorder="1" applyAlignment="1">
      <alignment horizontal="center" vertical="center"/>
    </xf>
  </cellXfs>
  <cellStyles count="5">
    <cellStyle name="百分比" xfId="4" builtinId="5"/>
    <cellStyle name="常规" xfId="0" builtinId="0"/>
    <cellStyle name="学院样式" xfId="1" xr:uid="{00000000-0005-0000-0000-000031000000}"/>
    <cellStyle name="样式 1" xfId="2" xr:uid="{00000000-0005-0000-0000-000032000000}"/>
    <cellStyle name="样式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opLeftCell="A7" zoomScale="60" zoomScaleNormal="60" workbookViewId="0">
      <selection activeCell="B41" sqref="A41:XFD41"/>
    </sheetView>
  </sheetViews>
  <sheetFormatPr defaultColWidth="9" defaultRowHeight="14.4" x14ac:dyDescent="0.25"/>
  <cols>
    <col min="1" max="1" width="68.77734375" style="8" bestFit="1" customWidth="1"/>
    <col min="2" max="2" width="65.21875" bestFit="1" customWidth="1"/>
    <col min="3" max="3" width="19.21875" customWidth="1"/>
    <col min="4" max="4" width="43.21875" bestFit="1" customWidth="1"/>
    <col min="5" max="5" width="22.77734375" bestFit="1" customWidth="1"/>
    <col min="6" max="10" width="15.44140625" customWidth="1"/>
    <col min="11" max="11" width="19.21875" customWidth="1"/>
    <col min="12" max="12" width="11.88671875" bestFit="1" customWidth="1"/>
    <col min="13" max="13" width="13.6640625" style="13" bestFit="1" customWidth="1"/>
    <col min="14" max="14" width="22.77734375" bestFit="1" customWidth="1"/>
    <col min="15" max="15" width="66.77734375" bestFit="1" customWidth="1"/>
    <col min="16" max="16" width="11.88671875" bestFit="1" customWidth="1"/>
    <col min="18" max="18" width="10.77734375"/>
  </cols>
  <sheetData>
    <row r="1" spans="1:18" ht="36.6" x14ac:dyDescent="0.25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8" ht="20.399999999999999" x14ac:dyDescent="0.25">
      <c r="A2" s="1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15" t="s">
        <v>12</v>
      </c>
      <c r="N2" s="6" t="s">
        <v>13</v>
      </c>
      <c r="O2" s="6" t="s">
        <v>27</v>
      </c>
      <c r="P2" s="6" t="s">
        <v>28</v>
      </c>
      <c r="R2" s="12"/>
    </row>
    <row r="3" spans="1:18" s="31" customFormat="1" ht="17.399999999999999" x14ac:dyDescent="0.25">
      <c r="A3" s="34" t="s">
        <v>22</v>
      </c>
      <c r="B3" s="25" t="s">
        <v>53</v>
      </c>
      <c r="C3" s="25" t="s">
        <v>45</v>
      </c>
      <c r="D3" s="25" t="s">
        <v>54</v>
      </c>
      <c r="E3" s="25">
        <v>1</v>
      </c>
      <c r="F3" s="25">
        <v>48</v>
      </c>
      <c r="G3" s="25">
        <v>40</v>
      </c>
      <c r="H3" s="25">
        <v>0</v>
      </c>
      <c r="I3" s="25">
        <v>0</v>
      </c>
      <c r="J3" s="25">
        <v>1</v>
      </c>
      <c r="K3" s="25">
        <v>0</v>
      </c>
      <c r="L3" s="26">
        <v>2.0833333333333332E-2</v>
      </c>
      <c r="M3" s="26">
        <v>0.83333333333333337</v>
      </c>
      <c r="N3" s="26">
        <v>0.05</v>
      </c>
      <c r="O3" s="27" t="s">
        <v>55</v>
      </c>
      <c r="P3" s="27" t="s">
        <v>30</v>
      </c>
      <c r="R3" s="32"/>
    </row>
    <row r="4" spans="1:18" s="31" customFormat="1" ht="17.399999999999999" x14ac:dyDescent="0.25">
      <c r="A4" s="36"/>
      <c r="B4" s="28" t="s">
        <v>14</v>
      </c>
      <c r="C4" s="28"/>
      <c r="D4" s="28"/>
      <c r="E4" s="28"/>
      <c r="F4" s="28"/>
      <c r="G4" s="28"/>
      <c r="H4" s="28"/>
      <c r="I4" s="28"/>
      <c r="J4" s="28"/>
      <c r="K4" s="28"/>
      <c r="L4" s="29">
        <f>AVERAGE(L3)</f>
        <v>2.0833333333333332E-2</v>
      </c>
      <c r="M4" s="29">
        <f>AVERAGE(M3)</f>
        <v>0.83333333333333337</v>
      </c>
      <c r="N4" s="26"/>
      <c r="O4" s="30"/>
      <c r="P4" s="30"/>
      <c r="R4" s="32"/>
    </row>
    <row r="5" spans="1:18" s="31" customFormat="1" ht="17.399999999999999" x14ac:dyDescent="0.25">
      <c r="A5" s="33" t="s">
        <v>25</v>
      </c>
      <c r="B5" s="25" t="s">
        <v>56</v>
      </c>
      <c r="C5" s="25" t="s">
        <v>57</v>
      </c>
      <c r="D5" s="25" t="s">
        <v>58</v>
      </c>
      <c r="E5" s="25">
        <v>0</v>
      </c>
      <c r="F5" s="25">
        <v>45</v>
      </c>
      <c r="G5" s="25">
        <v>45</v>
      </c>
      <c r="H5" s="25">
        <v>0</v>
      </c>
      <c r="I5" s="25">
        <v>0</v>
      </c>
      <c r="J5" s="25">
        <v>3</v>
      </c>
      <c r="K5" s="25">
        <v>0</v>
      </c>
      <c r="L5" s="27">
        <v>0</v>
      </c>
      <c r="M5" s="26">
        <v>1</v>
      </c>
      <c r="N5" s="26">
        <v>6.6666666666666666E-2</v>
      </c>
      <c r="O5" s="27" t="s">
        <v>47</v>
      </c>
      <c r="P5" s="27" t="s">
        <v>29</v>
      </c>
      <c r="R5" s="32"/>
    </row>
    <row r="6" spans="1:18" s="31" customFormat="1" ht="17.399999999999999" x14ac:dyDescent="0.25">
      <c r="A6" s="33"/>
      <c r="B6" s="28" t="s">
        <v>14</v>
      </c>
      <c r="C6" s="28"/>
      <c r="D6" s="28"/>
      <c r="E6" s="28"/>
      <c r="F6" s="28"/>
      <c r="G6" s="28"/>
      <c r="H6" s="28"/>
      <c r="I6" s="28"/>
      <c r="J6" s="28"/>
      <c r="K6" s="28"/>
      <c r="L6" s="30">
        <f>AVERAGE(L5)</f>
        <v>0</v>
      </c>
      <c r="M6" s="29">
        <f>AVERAGE(M5)</f>
        <v>1</v>
      </c>
      <c r="N6" s="26"/>
      <c r="O6" s="30"/>
      <c r="P6" s="30"/>
      <c r="R6" s="32"/>
    </row>
    <row r="7" spans="1:18" s="31" customFormat="1" ht="17.399999999999999" x14ac:dyDescent="0.25">
      <c r="A7" s="34" t="s">
        <v>40</v>
      </c>
      <c r="B7" s="25" t="s">
        <v>59</v>
      </c>
      <c r="C7" s="25" t="s">
        <v>60</v>
      </c>
      <c r="D7" s="25" t="s">
        <v>61</v>
      </c>
      <c r="E7" s="25">
        <v>0</v>
      </c>
      <c r="F7" s="25">
        <v>52</v>
      </c>
      <c r="G7" s="25">
        <v>52</v>
      </c>
      <c r="H7" s="25">
        <v>0</v>
      </c>
      <c r="I7" s="25">
        <v>0</v>
      </c>
      <c r="J7" s="25">
        <v>2</v>
      </c>
      <c r="K7" s="25">
        <v>0</v>
      </c>
      <c r="L7" s="27">
        <v>0</v>
      </c>
      <c r="M7" s="26">
        <v>1</v>
      </c>
      <c r="N7" s="26">
        <v>3.8461538461538464E-2</v>
      </c>
      <c r="O7" s="26" t="s">
        <v>62</v>
      </c>
      <c r="P7" s="26" t="s">
        <v>29</v>
      </c>
      <c r="R7" s="32"/>
    </row>
    <row r="8" spans="1:18" s="31" customFormat="1" ht="17.399999999999999" x14ac:dyDescent="0.25">
      <c r="A8" s="35"/>
      <c r="B8" s="25" t="s">
        <v>59</v>
      </c>
      <c r="C8" s="25" t="s">
        <v>63</v>
      </c>
      <c r="D8" s="25" t="s">
        <v>58</v>
      </c>
      <c r="E8" s="25">
        <v>0</v>
      </c>
      <c r="F8" s="25">
        <v>56</v>
      </c>
      <c r="G8" s="25">
        <v>56</v>
      </c>
      <c r="H8" s="25">
        <v>0</v>
      </c>
      <c r="I8" s="25">
        <v>0</v>
      </c>
      <c r="J8" s="25">
        <v>2</v>
      </c>
      <c r="K8" s="25">
        <v>0</v>
      </c>
      <c r="L8" s="27">
        <v>0</v>
      </c>
      <c r="M8" s="26">
        <v>1</v>
      </c>
      <c r="N8" s="26">
        <v>3.5714285714285712E-2</v>
      </c>
      <c r="O8" s="26" t="s">
        <v>47</v>
      </c>
      <c r="P8" s="26" t="s">
        <v>29</v>
      </c>
      <c r="R8" s="32"/>
    </row>
    <row r="9" spans="1:18" s="31" customFormat="1" ht="17.399999999999999" x14ac:dyDescent="0.25">
      <c r="A9" s="35"/>
      <c r="B9" s="28" t="s">
        <v>14</v>
      </c>
      <c r="C9" s="28"/>
      <c r="D9" s="28"/>
      <c r="E9" s="28"/>
      <c r="F9" s="28"/>
      <c r="G9" s="28"/>
      <c r="H9" s="28"/>
      <c r="I9" s="28"/>
      <c r="J9" s="28"/>
      <c r="K9" s="28"/>
      <c r="L9" s="30">
        <f>AVERAGE(L7:L8)</f>
        <v>0</v>
      </c>
      <c r="M9" s="29">
        <f>AVERAGE(M7:M8)</f>
        <v>1</v>
      </c>
      <c r="N9" s="26"/>
      <c r="O9" s="29"/>
      <c r="P9" s="29"/>
      <c r="R9" s="32"/>
    </row>
    <row r="10" spans="1:18" s="31" customFormat="1" ht="17.399999999999999" x14ac:dyDescent="0.25">
      <c r="A10" s="34" t="s">
        <v>48</v>
      </c>
      <c r="B10" s="25" t="s">
        <v>64</v>
      </c>
      <c r="C10" s="25" t="s">
        <v>49</v>
      </c>
      <c r="D10" s="25" t="s">
        <v>65</v>
      </c>
      <c r="E10" s="25">
        <v>0</v>
      </c>
      <c r="F10" s="25">
        <v>29</v>
      </c>
      <c r="G10" s="25">
        <v>29</v>
      </c>
      <c r="H10" s="25">
        <v>0</v>
      </c>
      <c r="I10" s="25">
        <v>0</v>
      </c>
      <c r="J10" s="25">
        <v>1</v>
      </c>
      <c r="K10" s="25">
        <v>0</v>
      </c>
      <c r="L10" s="27">
        <v>0</v>
      </c>
      <c r="M10" s="26">
        <v>1</v>
      </c>
      <c r="N10" s="26">
        <v>3.4482758620689655E-2</v>
      </c>
      <c r="O10" s="26" t="s">
        <v>66</v>
      </c>
      <c r="P10" s="26" t="s">
        <v>46</v>
      </c>
      <c r="R10" s="32"/>
    </row>
    <row r="11" spans="1:18" s="31" customFormat="1" ht="17.399999999999999" x14ac:dyDescent="0.25">
      <c r="A11" s="36"/>
      <c r="B11" s="28" t="s">
        <v>14</v>
      </c>
      <c r="C11" s="28"/>
      <c r="D11" s="28"/>
      <c r="E11" s="28"/>
      <c r="F11" s="28"/>
      <c r="G11" s="28"/>
      <c r="H11" s="28"/>
      <c r="I11" s="28"/>
      <c r="J11" s="28"/>
      <c r="K11" s="28"/>
      <c r="L11" s="30">
        <f>AVERAGE(L10)</f>
        <v>0</v>
      </c>
      <c r="M11" s="29">
        <f>AVERAGE(M10)</f>
        <v>1</v>
      </c>
      <c r="N11" s="26"/>
      <c r="O11" s="29"/>
      <c r="P11" s="29"/>
      <c r="R11" s="32"/>
    </row>
    <row r="12" spans="1:18" ht="17.399999999999999" x14ac:dyDescent="0.25">
      <c r="A12" s="34" t="s">
        <v>68</v>
      </c>
      <c r="B12" s="58" t="s">
        <v>69</v>
      </c>
      <c r="C12" s="59" t="s">
        <v>70</v>
      </c>
      <c r="D12" s="59" t="s">
        <v>65</v>
      </c>
      <c r="E12" s="59">
        <v>0</v>
      </c>
      <c r="F12" s="60">
        <v>23</v>
      </c>
      <c r="G12" s="60">
        <v>23</v>
      </c>
      <c r="H12" s="59">
        <v>0</v>
      </c>
      <c r="I12" s="59">
        <v>0</v>
      </c>
      <c r="J12" s="59">
        <v>0</v>
      </c>
      <c r="K12" s="61">
        <v>0</v>
      </c>
      <c r="L12" s="62">
        <f>E12/F12</f>
        <v>0</v>
      </c>
      <c r="M12" s="63">
        <f>G12/F12</f>
        <v>1</v>
      </c>
      <c r="N12" s="62">
        <f>(E12+I12+J12+K12)/G12</f>
        <v>0</v>
      </c>
      <c r="O12" s="26" t="s">
        <v>66</v>
      </c>
      <c r="P12" s="26" t="s">
        <v>46</v>
      </c>
      <c r="R12" s="12"/>
    </row>
    <row r="13" spans="1:18" ht="17.399999999999999" x14ac:dyDescent="0.25">
      <c r="A13" s="35"/>
      <c r="B13" s="25" t="s">
        <v>71</v>
      </c>
      <c r="C13" s="25" t="s">
        <v>72</v>
      </c>
      <c r="D13" s="25" t="s">
        <v>58</v>
      </c>
      <c r="E13" s="25">
        <v>0</v>
      </c>
      <c r="F13" s="25">
        <v>57</v>
      </c>
      <c r="G13" s="25">
        <v>54</v>
      </c>
      <c r="H13" s="25">
        <v>0</v>
      </c>
      <c r="I13" s="25">
        <v>0</v>
      </c>
      <c r="J13" s="25">
        <v>3</v>
      </c>
      <c r="K13" s="25">
        <v>2</v>
      </c>
      <c r="L13" s="27">
        <f>E13/F13</f>
        <v>0</v>
      </c>
      <c r="M13" s="26">
        <f>G13/F13</f>
        <v>0.94736842105263153</v>
      </c>
      <c r="N13" s="26">
        <f>(E13+I13+J13+K13)/G13</f>
        <v>9.2592592592592587E-2</v>
      </c>
      <c r="O13" s="26" t="s">
        <v>73</v>
      </c>
      <c r="P13" s="64" t="s">
        <v>74</v>
      </c>
      <c r="R13" s="12"/>
    </row>
    <row r="14" spans="1:18" ht="17.399999999999999" x14ac:dyDescent="0.25">
      <c r="A14" s="36"/>
      <c r="B14" s="28" t="s">
        <v>14</v>
      </c>
      <c r="C14" s="28"/>
      <c r="D14" s="28"/>
      <c r="E14" s="28"/>
      <c r="F14" s="28"/>
      <c r="G14" s="28"/>
      <c r="H14" s="28"/>
      <c r="I14" s="28"/>
      <c r="J14" s="28"/>
      <c r="K14" s="28"/>
      <c r="L14" s="30">
        <v>0</v>
      </c>
      <c r="M14" s="29">
        <f>AVERAGE(M12,M13)</f>
        <v>0.97368421052631571</v>
      </c>
      <c r="N14" s="26"/>
      <c r="O14" s="30"/>
      <c r="P14" s="30"/>
      <c r="R14" s="12"/>
    </row>
    <row r="15" spans="1:18" ht="17.399999999999999" x14ac:dyDescent="0.25">
      <c r="A15" s="33" t="s">
        <v>75</v>
      </c>
      <c r="B15" s="65" t="s">
        <v>76</v>
      </c>
      <c r="C15" s="66" t="s">
        <v>77</v>
      </c>
      <c r="D15" s="65" t="s">
        <v>78</v>
      </c>
      <c r="E15" s="66">
        <v>0</v>
      </c>
      <c r="F15" s="66">
        <v>40</v>
      </c>
      <c r="G15" s="66">
        <v>38</v>
      </c>
      <c r="H15" s="67">
        <v>2</v>
      </c>
      <c r="I15" s="66">
        <v>0</v>
      </c>
      <c r="J15" s="66">
        <v>1</v>
      </c>
      <c r="K15" s="66">
        <v>2</v>
      </c>
      <c r="L15" s="68">
        <f>E15/F15</f>
        <v>0</v>
      </c>
      <c r="M15" s="64">
        <f>G15/F15</f>
        <v>0.95</v>
      </c>
      <c r="N15" s="64">
        <f>(E15+I15+J15+K15)/G15</f>
        <v>7.8947368421052627E-2</v>
      </c>
      <c r="O15" s="64" t="s">
        <v>79</v>
      </c>
      <c r="P15" s="64" t="s">
        <v>74</v>
      </c>
      <c r="R15" s="12"/>
    </row>
    <row r="16" spans="1:18" ht="17.399999999999999" x14ac:dyDescent="0.25">
      <c r="A16" s="33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30">
        <v>0</v>
      </c>
      <c r="M16" s="69">
        <v>0.95</v>
      </c>
      <c r="N16" s="26"/>
      <c r="O16" s="30"/>
      <c r="P16" s="30"/>
      <c r="R16" s="12"/>
    </row>
    <row r="17" spans="1:18" ht="17.399999999999999" x14ac:dyDescent="0.25">
      <c r="A17" s="70" t="s">
        <v>80</v>
      </c>
      <c r="B17" s="25" t="s">
        <v>81</v>
      </c>
      <c r="C17" s="25" t="s">
        <v>82</v>
      </c>
      <c r="D17" s="25" t="s">
        <v>78</v>
      </c>
      <c r="E17" s="25">
        <v>0</v>
      </c>
      <c r="F17" s="25">
        <v>37</v>
      </c>
      <c r="G17" s="25">
        <v>34</v>
      </c>
      <c r="H17" s="25">
        <v>0</v>
      </c>
      <c r="I17" s="25">
        <v>0</v>
      </c>
      <c r="J17" s="25">
        <v>1</v>
      </c>
      <c r="K17" s="25">
        <v>0</v>
      </c>
      <c r="L17" s="27">
        <f>E17/F17</f>
        <v>0</v>
      </c>
      <c r="M17" s="26">
        <f>G17/F17</f>
        <v>0.91891891891891897</v>
      </c>
      <c r="N17" s="26">
        <f>(E17+I17+J17+K17)/G17</f>
        <v>2.9411764705882353E-2</v>
      </c>
      <c r="O17" s="26" t="s">
        <v>79</v>
      </c>
      <c r="P17" s="26" t="s">
        <v>74</v>
      </c>
      <c r="R17" s="12"/>
    </row>
    <row r="18" spans="1:18" ht="17.399999999999999" x14ac:dyDescent="0.25">
      <c r="A18" s="35"/>
      <c r="B18" s="28" t="s">
        <v>14</v>
      </c>
      <c r="C18" s="28"/>
      <c r="D18" s="28"/>
      <c r="E18" s="28"/>
      <c r="F18" s="28"/>
      <c r="G18" s="28"/>
      <c r="H18" s="28"/>
      <c r="I18" s="28"/>
      <c r="J18" s="28"/>
      <c r="K18" s="28"/>
      <c r="L18" s="30">
        <v>0</v>
      </c>
      <c r="M18" s="29">
        <v>0.91890000000000005</v>
      </c>
      <c r="N18" s="26"/>
      <c r="O18" s="29"/>
      <c r="P18" s="29"/>
      <c r="R18" s="12"/>
    </row>
    <row r="19" spans="1:18" ht="17.399999999999999" x14ac:dyDescent="0.25">
      <c r="A19" s="70" t="s">
        <v>83</v>
      </c>
      <c r="B19" s="25" t="s">
        <v>84</v>
      </c>
      <c r="C19" s="25" t="s">
        <v>85</v>
      </c>
      <c r="D19" s="25" t="s">
        <v>86</v>
      </c>
      <c r="E19" s="25">
        <v>0</v>
      </c>
      <c r="F19" s="25">
        <v>27</v>
      </c>
      <c r="G19" s="71">
        <v>23</v>
      </c>
      <c r="H19" s="25">
        <v>0</v>
      </c>
      <c r="I19" s="25">
        <v>0</v>
      </c>
      <c r="J19" s="25">
        <v>2</v>
      </c>
      <c r="K19" s="25">
        <v>2</v>
      </c>
      <c r="L19" s="27">
        <f>E19/F19</f>
        <v>0</v>
      </c>
      <c r="M19" s="26">
        <f>G19/F19</f>
        <v>0.85185185185185186</v>
      </c>
      <c r="N19" s="26">
        <f>(E19+I19+J19+K19)/G19</f>
        <v>0.17391304347826086</v>
      </c>
      <c r="O19" s="26" t="s">
        <v>87</v>
      </c>
      <c r="P19" s="26" t="s">
        <v>88</v>
      </c>
      <c r="R19" s="12"/>
    </row>
    <row r="20" spans="1:18" ht="17.399999999999999" x14ac:dyDescent="0.25">
      <c r="A20" s="36"/>
      <c r="B20" s="28" t="s">
        <v>14</v>
      </c>
      <c r="C20" s="28"/>
      <c r="D20" s="28"/>
      <c r="E20" s="28"/>
      <c r="F20" s="28"/>
      <c r="G20" s="28"/>
      <c r="H20" s="28"/>
      <c r="I20" s="28"/>
      <c r="J20" s="28"/>
      <c r="K20" s="28"/>
      <c r="L20" s="30">
        <v>0</v>
      </c>
      <c r="M20" s="29">
        <v>0.85189999999999999</v>
      </c>
      <c r="N20" s="26"/>
      <c r="O20" s="29"/>
      <c r="P20" s="29"/>
      <c r="R20" s="12"/>
    </row>
    <row r="21" spans="1:18" ht="17.399999999999999" x14ac:dyDescent="0.25">
      <c r="A21" s="70" t="s">
        <v>89</v>
      </c>
      <c r="B21" s="72" t="s">
        <v>90</v>
      </c>
      <c r="C21" s="59" t="s">
        <v>91</v>
      </c>
      <c r="D21" s="59" t="s">
        <v>92</v>
      </c>
      <c r="E21" s="59">
        <v>1</v>
      </c>
      <c r="F21" s="59">
        <v>28</v>
      </c>
      <c r="G21" s="60">
        <v>24</v>
      </c>
      <c r="H21" s="59">
        <v>0</v>
      </c>
      <c r="I21" s="59">
        <v>0</v>
      </c>
      <c r="J21" s="59">
        <v>1</v>
      </c>
      <c r="K21" s="61">
        <v>2</v>
      </c>
      <c r="L21" s="73">
        <f>E21/F21</f>
        <v>3.5714285714285712E-2</v>
      </c>
      <c r="M21" s="63">
        <f>G21/F21</f>
        <v>0.8571428571428571</v>
      </c>
      <c r="N21" s="63">
        <f>(E21+I21+J21+K21)/G21</f>
        <v>0.16666666666666666</v>
      </c>
      <c r="O21" s="60" t="s">
        <v>93</v>
      </c>
      <c r="P21" s="60" t="s">
        <v>30</v>
      </c>
    </row>
    <row r="22" spans="1:18" ht="17.399999999999999" x14ac:dyDescent="0.25">
      <c r="A22" s="35"/>
      <c r="B22" s="25" t="s">
        <v>94</v>
      </c>
      <c r="C22" s="25" t="s">
        <v>95</v>
      </c>
      <c r="D22" s="25" t="s">
        <v>58</v>
      </c>
      <c r="E22" s="25">
        <v>0</v>
      </c>
      <c r="F22" s="25">
        <v>47</v>
      </c>
      <c r="G22" s="25">
        <v>44</v>
      </c>
      <c r="H22" s="25">
        <v>1</v>
      </c>
      <c r="I22" s="25">
        <v>0</v>
      </c>
      <c r="J22" s="25">
        <v>5</v>
      </c>
      <c r="K22" s="25">
        <v>2</v>
      </c>
      <c r="L22" s="27">
        <f>E22/F22</f>
        <v>0</v>
      </c>
      <c r="M22" s="26">
        <f>G22/F22</f>
        <v>0.93617021276595747</v>
      </c>
      <c r="N22" s="26">
        <f>(E22+I22+J22+K22)/G22</f>
        <v>0.15909090909090909</v>
      </c>
      <c r="O22" s="26" t="s">
        <v>96</v>
      </c>
      <c r="P22" s="26" t="s">
        <v>97</v>
      </c>
    </row>
    <row r="23" spans="1:18" ht="17.399999999999999" x14ac:dyDescent="0.25">
      <c r="A23" s="36"/>
      <c r="B23" s="28" t="s">
        <v>14</v>
      </c>
      <c r="C23" s="28"/>
      <c r="D23" s="28"/>
      <c r="E23" s="28"/>
      <c r="F23" s="28"/>
      <c r="G23" s="28"/>
      <c r="H23" s="28"/>
      <c r="I23" s="28"/>
      <c r="J23" s="28"/>
      <c r="K23" s="28"/>
      <c r="L23" s="29">
        <f>AVERAGE(L21,L22)</f>
        <v>1.7857142857142856E-2</v>
      </c>
      <c r="M23" s="29">
        <f>AVERAGE(M21,M22)</f>
        <v>0.89665653495440734</v>
      </c>
      <c r="N23" s="26"/>
      <c r="O23" s="29"/>
      <c r="P23" s="29"/>
    </row>
    <row r="24" spans="1:18" ht="17.399999999999999" x14ac:dyDescent="0.25">
      <c r="A24" s="74" t="s">
        <v>24</v>
      </c>
      <c r="B24" s="58" t="s">
        <v>98</v>
      </c>
      <c r="C24" s="75" t="s">
        <v>99</v>
      </c>
      <c r="D24" s="75" t="s">
        <v>100</v>
      </c>
      <c r="E24" s="75">
        <v>0</v>
      </c>
      <c r="F24" s="60">
        <v>51</v>
      </c>
      <c r="G24" s="75">
        <v>51</v>
      </c>
      <c r="H24" s="75">
        <v>0</v>
      </c>
      <c r="I24" s="75">
        <v>0</v>
      </c>
      <c r="J24" s="75">
        <v>3</v>
      </c>
      <c r="K24" s="75">
        <v>0</v>
      </c>
      <c r="L24" s="76">
        <f>E24/F24</f>
        <v>0</v>
      </c>
      <c r="M24" s="77">
        <f>G24/F24</f>
        <v>1</v>
      </c>
      <c r="N24" s="78">
        <f>(K24+J24+I24+E24)/G24</f>
        <v>5.8823529411764705E-2</v>
      </c>
      <c r="O24" s="77" t="s">
        <v>101</v>
      </c>
      <c r="P24" s="77" t="s">
        <v>102</v>
      </c>
      <c r="Q24" s="12"/>
    </row>
    <row r="25" spans="1:18" ht="17.399999999999999" x14ac:dyDescent="0.25">
      <c r="A25" s="79"/>
      <c r="B25" s="75" t="s">
        <v>103</v>
      </c>
      <c r="C25" s="75" t="s">
        <v>104</v>
      </c>
      <c r="D25" s="75" t="s">
        <v>105</v>
      </c>
      <c r="E25" s="75">
        <v>0</v>
      </c>
      <c r="F25" s="75">
        <v>41</v>
      </c>
      <c r="G25" s="75">
        <v>40</v>
      </c>
      <c r="H25" s="75">
        <v>1</v>
      </c>
      <c r="I25" s="75">
        <v>0</v>
      </c>
      <c r="J25" s="75">
        <v>5</v>
      </c>
      <c r="K25" s="75">
        <v>0</v>
      </c>
      <c r="L25" s="80">
        <v>0</v>
      </c>
      <c r="M25" s="81">
        <v>0.97560975609756095</v>
      </c>
      <c r="N25" s="77">
        <v>0.125</v>
      </c>
      <c r="O25" s="77" t="s">
        <v>106</v>
      </c>
      <c r="P25" s="77" t="s">
        <v>107</v>
      </c>
      <c r="Q25" s="12"/>
    </row>
    <row r="26" spans="1:18" ht="17.399999999999999" x14ac:dyDescent="0.25">
      <c r="A26" s="82"/>
      <c r="B26" s="83" t="s">
        <v>14</v>
      </c>
      <c r="C26" s="83"/>
      <c r="D26" s="83"/>
      <c r="E26" s="83"/>
      <c r="F26" s="83"/>
      <c r="G26" s="83"/>
      <c r="H26" s="83"/>
      <c r="I26" s="83"/>
      <c r="J26" s="83"/>
      <c r="K26" s="83"/>
      <c r="L26" s="84">
        <f>AVERAGE(L24:L25)</f>
        <v>0</v>
      </c>
      <c r="M26" s="85">
        <f>AVERAGE(M24:M25)</f>
        <v>0.98780487804878048</v>
      </c>
      <c r="N26" s="77"/>
      <c r="O26" s="84"/>
      <c r="P26" s="84"/>
      <c r="Q26" s="12"/>
    </row>
    <row r="27" spans="1:18" ht="17.399999999999999" x14ac:dyDescent="0.25">
      <c r="A27" s="86" t="s">
        <v>32</v>
      </c>
      <c r="B27" s="75" t="s">
        <v>108</v>
      </c>
      <c r="C27" s="75" t="s">
        <v>60</v>
      </c>
      <c r="D27" s="75" t="s">
        <v>105</v>
      </c>
      <c r="E27" s="75">
        <v>0</v>
      </c>
      <c r="F27" s="75">
        <v>26</v>
      </c>
      <c r="G27" s="75">
        <v>26</v>
      </c>
      <c r="H27" s="75">
        <v>0</v>
      </c>
      <c r="I27" s="75">
        <v>0</v>
      </c>
      <c r="J27" s="75">
        <v>2</v>
      </c>
      <c r="K27" s="75">
        <v>0</v>
      </c>
      <c r="L27" s="76">
        <v>0</v>
      </c>
      <c r="M27" s="77">
        <v>1</v>
      </c>
      <c r="N27" s="77">
        <v>7.6923076923076927E-2</v>
      </c>
      <c r="O27" s="77" t="s">
        <v>109</v>
      </c>
      <c r="P27" s="77" t="s">
        <v>107</v>
      </c>
      <c r="Q27" s="12"/>
    </row>
    <row r="28" spans="1:18" ht="17.399999999999999" x14ac:dyDescent="0.25">
      <c r="A28" s="87"/>
      <c r="B28" s="83" t="s">
        <v>110</v>
      </c>
      <c r="C28" s="75"/>
      <c r="D28" s="75"/>
      <c r="E28" s="75"/>
      <c r="F28" s="75"/>
      <c r="G28" s="75"/>
      <c r="H28" s="75"/>
      <c r="I28" s="75"/>
      <c r="J28" s="75"/>
      <c r="K28" s="75"/>
      <c r="L28" s="84">
        <f>AVERAGE(L27:L27)</f>
        <v>0</v>
      </c>
      <c r="M28" s="85">
        <f>AVERAGE(M27:M27)</f>
        <v>1</v>
      </c>
      <c r="N28" s="77"/>
      <c r="O28" s="77"/>
      <c r="P28" s="77"/>
      <c r="Q28" s="12"/>
    </row>
    <row r="29" spans="1:18" ht="17.399999999999999" x14ac:dyDescent="0.25">
      <c r="A29" s="88" t="s">
        <v>23</v>
      </c>
      <c r="B29" s="89" t="s">
        <v>111</v>
      </c>
      <c r="C29" s="90" t="s">
        <v>112</v>
      </c>
      <c r="D29" s="90" t="s">
        <v>61</v>
      </c>
      <c r="E29" s="90">
        <v>0</v>
      </c>
      <c r="F29" s="91">
        <v>60</v>
      </c>
      <c r="G29" s="91">
        <v>60</v>
      </c>
      <c r="H29" s="90">
        <v>0</v>
      </c>
      <c r="I29" s="90">
        <v>0</v>
      </c>
      <c r="J29" s="90">
        <v>3</v>
      </c>
      <c r="K29" s="92">
        <v>0</v>
      </c>
      <c r="L29" s="93">
        <v>0</v>
      </c>
      <c r="M29" s="94">
        <v>1</v>
      </c>
      <c r="N29" s="94">
        <v>0.05</v>
      </c>
      <c r="O29" s="95" t="s">
        <v>113</v>
      </c>
      <c r="P29" s="95" t="s">
        <v>29</v>
      </c>
      <c r="Q29" s="12"/>
    </row>
    <row r="30" spans="1:18" ht="17.399999999999999" x14ac:dyDescent="0.25">
      <c r="A30" s="96"/>
      <c r="B30" s="97" t="s">
        <v>14</v>
      </c>
      <c r="C30" s="97"/>
      <c r="D30" s="97"/>
      <c r="E30" s="97"/>
      <c r="F30" s="97"/>
      <c r="G30" s="97"/>
      <c r="H30" s="97"/>
      <c r="I30" s="97"/>
      <c r="J30" s="97"/>
      <c r="K30" s="97"/>
      <c r="L30" s="98">
        <f>AVERAGE(L29:L29)</f>
        <v>0</v>
      </c>
      <c r="M30" s="99">
        <f>AVERAGE(M29:M29)</f>
        <v>1</v>
      </c>
      <c r="N30" s="95"/>
      <c r="O30" s="98"/>
      <c r="P30" s="98"/>
      <c r="Q30" s="12"/>
    </row>
    <row r="31" spans="1:18" ht="17.399999999999999" x14ac:dyDescent="0.25">
      <c r="A31" s="79" t="s">
        <v>26</v>
      </c>
      <c r="B31" s="100" t="s">
        <v>114</v>
      </c>
      <c r="C31" s="100" t="s">
        <v>115</v>
      </c>
      <c r="D31" s="100" t="s">
        <v>92</v>
      </c>
      <c r="E31" s="100">
        <v>0</v>
      </c>
      <c r="F31" s="100">
        <v>18</v>
      </c>
      <c r="G31" s="100">
        <v>18</v>
      </c>
      <c r="H31" s="100">
        <v>0</v>
      </c>
      <c r="I31" s="100">
        <v>0</v>
      </c>
      <c r="J31" s="100">
        <v>2</v>
      </c>
      <c r="K31" s="100">
        <v>0</v>
      </c>
      <c r="L31" s="101">
        <v>0</v>
      </c>
      <c r="M31" s="95">
        <v>1</v>
      </c>
      <c r="N31" s="95">
        <v>0.1111111111111111</v>
      </c>
      <c r="O31" s="95" t="s">
        <v>116</v>
      </c>
      <c r="P31" s="95" t="s">
        <v>117</v>
      </c>
      <c r="Q31" s="12"/>
    </row>
    <row r="32" spans="1:18" ht="17.399999999999999" x14ac:dyDescent="0.25">
      <c r="A32" s="82"/>
      <c r="B32" s="97" t="s">
        <v>14</v>
      </c>
      <c r="C32" s="97"/>
      <c r="D32" s="97"/>
      <c r="E32" s="97"/>
      <c r="F32" s="97"/>
      <c r="G32" s="97"/>
      <c r="H32" s="97"/>
      <c r="I32" s="97"/>
      <c r="J32" s="97"/>
      <c r="K32" s="97"/>
      <c r="L32" s="98">
        <f>AVERAGE(L31:L31)</f>
        <v>0</v>
      </c>
      <c r="M32" s="99">
        <f>AVERAGE(M31:M31)</f>
        <v>1</v>
      </c>
      <c r="N32" s="95"/>
      <c r="O32" s="99"/>
      <c r="P32" s="99"/>
      <c r="Q32" s="12"/>
    </row>
    <row r="33" spans="1:17" ht="17.399999999999999" x14ac:dyDescent="0.25">
      <c r="A33" s="35" t="s">
        <v>118</v>
      </c>
      <c r="B33" s="102" t="s">
        <v>119</v>
      </c>
      <c r="C33" s="102" t="s">
        <v>120</v>
      </c>
      <c r="D33" s="102" t="s">
        <v>121</v>
      </c>
      <c r="E33" s="102">
        <v>0</v>
      </c>
      <c r="F33" s="102">
        <v>48</v>
      </c>
      <c r="G33" s="102">
        <v>45</v>
      </c>
      <c r="H33" s="102">
        <v>0</v>
      </c>
      <c r="I33" s="102">
        <v>0</v>
      </c>
      <c r="J33" s="102">
        <v>1</v>
      </c>
      <c r="K33" s="102">
        <v>0</v>
      </c>
      <c r="L33" s="103">
        <f>E33/F33</f>
        <v>0</v>
      </c>
      <c r="M33" s="104">
        <f>G33/F33</f>
        <v>0.9375</v>
      </c>
      <c r="N33" s="104">
        <f>(E33+I33+J33+K33)/G33</f>
        <v>2.2222222222222223E-2</v>
      </c>
      <c r="O33" s="104" t="s">
        <v>122</v>
      </c>
      <c r="P33" s="104" t="s">
        <v>123</v>
      </c>
    </row>
    <row r="34" spans="1:17" ht="17.399999999999999" x14ac:dyDescent="0.25">
      <c r="A34" s="36"/>
      <c r="B34" s="105" t="s">
        <v>14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6">
        <v>0</v>
      </c>
      <c r="M34" s="107">
        <v>0.9375</v>
      </c>
      <c r="N34" s="104"/>
      <c r="O34" s="106"/>
      <c r="P34" s="106"/>
    </row>
    <row r="35" spans="1:17" ht="17.399999999999999" x14ac:dyDescent="0.25">
      <c r="A35" s="34" t="s">
        <v>124</v>
      </c>
      <c r="B35" s="100" t="s">
        <v>125</v>
      </c>
      <c r="C35" s="100" t="s">
        <v>126</v>
      </c>
      <c r="D35" s="100" t="s">
        <v>54</v>
      </c>
      <c r="E35" s="100">
        <v>0</v>
      </c>
      <c r="F35" s="100">
        <v>17</v>
      </c>
      <c r="G35" s="100">
        <v>17</v>
      </c>
      <c r="H35" s="100">
        <v>0</v>
      </c>
      <c r="I35" s="100">
        <v>1</v>
      </c>
      <c r="J35" s="100">
        <v>2</v>
      </c>
      <c r="K35" s="100">
        <v>0</v>
      </c>
      <c r="L35" s="101">
        <f>E35/F35</f>
        <v>0</v>
      </c>
      <c r="M35" s="95">
        <f>G35/F35</f>
        <v>1</v>
      </c>
      <c r="N35" s="95">
        <f>(E35+I35+J35+K35)/G35</f>
        <v>0.17647058823529413</v>
      </c>
      <c r="O35" s="95" t="s">
        <v>55</v>
      </c>
      <c r="P35" s="95" t="s">
        <v>30</v>
      </c>
    </row>
    <row r="36" spans="1:17" ht="17.399999999999999" x14ac:dyDescent="0.25">
      <c r="A36" s="35"/>
      <c r="B36" s="108" t="s">
        <v>127</v>
      </c>
      <c r="C36" s="108" t="s">
        <v>128</v>
      </c>
      <c r="D36" s="109" t="s">
        <v>86</v>
      </c>
      <c r="E36" s="108">
        <v>0</v>
      </c>
      <c r="F36" s="108">
        <v>30</v>
      </c>
      <c r="G36" s="110">
        <v>30</v>
      </c>
      <c r="H36" s="108">
        <v>0</v>
      </c>
      <c r="I36" s="108">
        <v>0</v>
      </c>
      <c r="J36" s="108">
        <v>4</v>
      </c>
      <c r="K36" s="111">
        <v>0</v>
      </c>
      <c r="L36" s="112">
        <f>E36/F36</f>
        <v>0</v>
      </c>
      <c r="M36" s="113">
        <f>G36/F36</f>
        <v>1</v>
      </c>
      <c r="N36" s="113">
        <f>(E36+I36+J36+K36)/G36</f>
        <v>0.13333333333333333</v>
      </c>
      <c r="O36" s="113" t="s">
        <v>129</v>
      </c>
      <c r="P36" s="113" t="s">
        <v>88</v>
      </c>
    </row>
    <row r="37" spans="1:17" ht="17.399999999999999" x14ac:dyDescent="0.25">
      <c r="A37" s="36"/>
      <c r="B37" s="114" t="s">
        <v>14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5">
        <f>AVERAGE(L35:L36)</f>
        <v>0</v>
      </c>
      <c r="M37" s="116">
        <f>AVERAGE(M35:M36)</f>
        <v>1</v>
      </c>
      <c r="N37" s="113"/>
      <c r="O37" s="115"/>
      <c r="P37" s="115"/>
    </row>
    <row r="38" spans="1:17" ht="17.399999999999999" x14ac:dyDescent="0.25">
      <c r="A38" s="34" t="s">
        <v>15</v>
      </c>
      <c r="B38" s="109" t="s">
        <v>130</v>
      </c>
      <c r="C38" s="109" t="s">
        <v>131</v>
      </c>
      <c r="D38" s="109" t="s">
        <v>121</v>
      </c>
      <c r="E38" s="109">
        <v>0</v>
      </c>
      <c r="F38" s="109">
        <v>15</v>
      </c>
      <c r="G38" s="109">
        <v>15</v>
      </c>
      <c r="H38" s="109">
        <v>0</v>
      </c>
      <c r="I38" s="109">
        <v>0</v>
      </c>
      <c r="J38" s="109">
        <v>4</v>
      </c>
      <c r="K38" s="109">
        <v>0</v>
      </c>
      <c r="L38" s="112">
        <f>E38/F38</f>
        <v>0</v>
      </c>
      <c r="M38" s="113">
        <f>G38/F38</f>
        <v>1</v>
      </c>
      <c r="N38" s="113">
        <f>(E38+I38+J38+K38)/G38</f>
        <v>0.26666666666666666</v>
      </c>
      <c r="O38" s="113" t="s">
        <v>132</v>
      </c>
      <c r="P38" s="113" t="s">
        <v>123</v>
      </c>
    </row>
    <row r="39" spans="1:17" ht="17.399999999999999" x14ac:dyDescent="0.25">
      <c r="A39" s="36"/>
      <c r="B39" s="114" t="s">
        <v>14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5">
        <v>0</v>
      </c>
      <c r="M39" s="115" t="s">
        <v>133</v>
      </c>
      <c r="N39" s="113"/>
      <c r="O39" s="115"/>
      <c r="P39" s="115"/>
    </row>
    <row r="40" spans="1:17" ht="17.399999999999999" x14ac:dyDescent="0.25">
      <c r="A40" s="34" t="s">
        <v>16</v>
      </c>
      <c r="B40" s="58" t="s">
        <v>134</v>
      </c>
      <c r="C40" s="117" t="s">
        <v>135</v>
      </c>
      <c r="D40" s="117" t="s">
        <v>100</v>
      </c>
      <c r="E40" s="117">
        <v>0</v>
      </c>
      <c r="F40" s="118">
        <v>43</v>
      </c>
      <c r="G40" s="118">
        <v>42</v>
      </c>
      <c r="H40" s="117">
        <v>0</v>
      </c>
      <c r="I40" s="117">
        <v>0</v>
      </c>
      <c r="J40" s="117">
        <v>2</v>
      </c>
      <c r="K40" s="119">
        <v>0</v>
      </c>
      <c r="L40" s="120">
        <f>E40/F40</f>
        <v>0</v>
      </c>
      <c r="M40" s="121">
        <f>G40/F40</f>
        <v>0.97674418604651159</v>
      </c>
      <c r="N40" s="121">
        <f>(E40+I40+J40+K40)/G40</f>
        <v>4.7619047619047616E-2</v>
      </c>
      <c r="O40" s="122" t="s">
        <v>136</v>
      </c>
      <c r="P40" s="122" t="s">
        <v>102</v>
      </c>
    </row>
    <row r="41" spans="1:17" ht="17.399999999999999" x14ac:dyDescent="0.25">
      <c r="A41" s="36"/>
      <c r="B41" s="123" t="s">
        <v>14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4">
        <v>0</v>
      </c>
      <c r="M41" s="125">
        <v>0.97670000000000001</v>
      </c>
      <c r="N41" s="122"/>
      <c r="O41" s="124"/>
      <c r="P41" s="124"/>
    </row>
    <row r="42" spans="1:17" ht="17.399999999999999" x14ac:dyDescent="0.25">
      <c r="A42" s="23" t="s">
        <v>41</v>
      </c>
      <c r="B42" s="40" t="s">
        <v>42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12"/>
    </row>
    <row r="43" spans="1:17" x14ac:dyDescent="0.25">
      <c r="A43" s="44" t="s">
        <v>67</v>
      </c>
      <c r="B43" s="47" t="s">
        <v>17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17" x14ac:dyDescent="0.25">
      <c r="A44" s="45"/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/>
    </row>
    <row r="45" spans="1:17" x14ac:dyDescent="0.25">
      <c r="A45" s="45"/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2"/>
    </row>
    <row r="46" spans="1:17" x14ac:dyDescent="0.25">
      <c r="A46" s="46"/>
      <c r="B46" s="53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5"/>
    </row>
    <row r="47" spans="1:17" ht="20.399999999999999" x14ac:dyDescent="0.25">
      <c r="A47" s="19" t="s">
        <v>19</v>
      </c>
      <c r="B47" s="37" t="s">
        <v>44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</row>
    <row r="51" ht="22.95" customHeight="1" x14ac:dyDescent="0.25"/>
    <row r="52" ht="23.55" customHeight="1" x14ac:dyDescent="0.25"/>
  </sheetData>
  <mergeCells count="22">
    <mergeCell ref="A1:P1"/>
    <mergeCell ref="A43:A46"/>
    <mergeCell ref="B43:P46"/>
    <mergeCell ref="A3:A4"/>
    <mergeCell ref="A12:A14"/>
    <mergeCell ref="A15:A16"/>
    <mergeCell ref="A17:A18"/>
    <mergeCell ref="A19:A20"/>
    <mergeCell ref="A21:A23"/>
    <mergeCell ref="A24:A26"/>
    <mergeCell ref="A27:A28"/>
    <mergeCell ref="A29:A30"/>
    <mergeCell ref="A31:A32"/>
    <mergeCell ref="A33:A34"/>
    <mergeCell ref="A35:A37"/>
    <mergeCell ref="A38:A39"/>
    <mergeCell ref="A5:A6"/>
    <mergeCell ref="A7:A9"/>
    <mergeCell ref="A10:A11"/>
    <mergeCell ref="B47:P47"/>
    <mergeCell ref="B42:P42"/>
    <mergeCell ref="A40:A4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abSelected="1" zoomScale="90" zoomScaleNormal="90" workbookViewId="0">
      <selection activeCell="A10" sqref="A10"/>
    </sheetView>
  </sheetViews>
  <sheetFormatPr defaultColWidth="9" defaultRowHeight="14.4" x14ac:dyDescent="0.25"/>
  <cols>
    <col min="1" max="1" width="63.44140625" bestFit="1" customWidth="1"/>
    <col min="2" max="2" width="10.77734375" bestFit="1" customWidth="1"/>
    <col min="3" max="3" width="9.44140625"/>
    <col min="4" max="4" width="63.44140625" bestFit="1" customWidth="1"/>
    <col min="5" max="5" width="11.88671875" bestFit="1" customWidth="1"/>
    <col min="6" max="6" width="13.44140625" bestFit="1" customWidth="1"/>
    <col min="7" max="7" width="55" customWidth="1"/>
  </cols>
  <sheetData>
    <row r="1" spans="1:6" ht="22.2" x14ac:dyDescent="0.25">
      <c r="A1" s="56" t="s">
        <v>50</v>
      </c>
      <c r="B1" s="57"/>
      <c r="C1" s="1"/>
      <c r="D1" s="56" t="s">
        <v>51</v>
      </c>
      <c r="E1" s="56"/>
      <c r="F1" s="56"/>
    </row>
    <row r="2" spans="1:6" ht="25.8" x14ac:dyDescent="0.25">
      <c r="A2" s="2"/>
      <c r="B2" s="2"/>
      <c r="C2" s="2"/>
      <c r="D2" s="2"/>
      <c r="E2" s="2"/>
      <c r="F2" s="2"/>
    </row>
    <row r="3" spans="1:6" ht="20.399999999999999" x14ac:dyDescent="0.25">
      <c r="A3" s="3" t="s">
        <v>0</v>
      </c>
      <c r="B3" s="4" t="s">
        <v>11</v>
      </c>
      <c r="D3" s="3" t="s">
        <v>0</v>
      </c>
      <c r="E3" s="4" t="s">
        <v>12</v>
      </c>
      <c r="F3" s="3" t="s">
        <v>18</v>
      </c>
    </row>
    <row r="4" spans="1:6" ht="20.399999999999999" x14ac:dyDescent="0.25">
      <c r="A4" s="9" t="s">
        <v>22</v>
      </c>
      <c r="B4" s="7">
        <v>2.0799999999999999E-2</v>
      </c>
      <c r="D4" s="14" t="s">
        <v>39</v>
      </c>
      <c r="E4" s="16">
        <v>1</v>
      </c>
      <c r="F4" s="10">
        <f>RANK(E4,$E$4:$E$20)</f>
        <v>1</v>
      </c>
    </row>
    <row r="5" spans="1:6" ht="20.399999999999999" x14ac:dyDescent="0.25">
      <c r="A5" s="9" t="s">
        <v>33</v>
      </c>
      <c r="B5" s="21">
        <v>1.7899999999999999E-2</v>
      </c>
      <c r="D5" s="14" t="s">
        <v>40</v>
      </c>
      <c r="E5" s="16">
        <v>1</v>
      </c>
      <c r="F5" s="10">
        <f>RANK(E5,$E$4:$E$20)</f>
        <v>1</v>
      </c>
    </row>
    <row r="6" spans="1:6" ht="20.399999999999999" x14ac:dyDescent="0.25">
      <c r="A6" s="14" t="s">
        <v>43</v>
      </c>
      <c r="B6" s="18">
        <v>0</v>
      </c>
      <c r="D6" s="9" t="s">
        <v>26</v>
      </c>
      <c r="E6" s="7">
        <v>1</v>
      </c>
      <c r="F6" s="10">
        <f>RANK(E6,$E$4:$E$20)</f>
        <v>1</v>
      </c>
    </row>
    <row r="7" spans="1:6" ht="20.399999999999999" x14ac:dyDescent="0.25">
      <c r="A7" s="14" t="s">
        <v>31</v>
      </c>
      <c r="B7" s="18">
        <v>0</v>
      </c>
      <c r="D7" s="9" t="s">
        <v>21</v>
      </c>
      <c r="E7" s="7">
        <v>1</v>
      </c>
      <c r="F7" s="10">
        <f>RANK(E7,$E$4:$E$20)</f>
        <v>1</v>
      </c>
    </row>
    <row r="8" spans="1:6" ht="20.399999999999999" x14ac:dyDescent="0.25">
      <c r="A8" s="9" t="s">
        <v>35</v>
      </c>
      <c r="B8" s="18">
        <v>0</v>
      </c>
      <c r="D8" s="9" t="s">
        <v>23</v>
      </c>
      <c r="E8" s="7">
        <v>1</v>
      </c>
      <c r="F8" s="10">
        <f>RANK(E8,$E$4:$E$20)</f>
        <v>1</v>
      </c>
    </row>
    <row r="9" spans="1:6" ht="20.399999999999999" x14ac:dyDescent="0.25">
      <c r="A9" s="9" t="s">
        <v>39</v>
      </c>
      <c r="B9" s="18">
        <v>0</v>
      </c>
      <c r="D9" s="9" t="s">
        <v>25</v>
      </c>
      <c r="E9" s="7">
        <v>1</v>
      </c>
      <c r="F9" s="10">
        <f>RANK(E9,$E$4:$E$20)</f>
        <v>1</v>
      </c>
    </row>
    <row r="10" spans="1:6" ht="20.399999999999999" x14ac:dyDescent="0.25">
      <c r="A10" s="9" t="s">
        <v>24</v>
      </c>
      <c r="B10" s="18">
        <v>0</v>
      </c>
      <c r="D10" s="9" t="s">
        <v>32</v>
      </c>
      <c r="E10" s="7">
        <v>1</v>
      </c>
      <c r="F10" s="10">
        <f>RANK(E10,$E$4:$E$20)</f>
        <v>1</v>
      </c>
    </row>
    <row r="11" spans="1:6" ht="20.399999999999999" x14ac:dyDescent="0.25">
      <c r="A11" s="9" t="s">
        <v>36</v>
      </c>
      <c r="B11" s="18">
        <v>0</v>
      </c>
      <c r="D11" s="9" t="s">
        <v>37</v>
      </c>
      <c r="E11" s="7">
        <v>1</v>
      </c>
      <c r="F11" s="10">
        <f>RANK(E11,$E$4:$E$20)</f>
        <v>1</v>
      </c>
    </row>
    <row r="12" spans="1:6" ht="20.399999999999999" x14ac:dyDescent="0.25">
      <c r="A12" s="9" t="s">
        <v>20</v>
      </c>
      <c r="B12" s="18">
        <v>0</v>
      </c>
      <c r="D12" s="9" t="s">
        <v>24</v>
      </c>
      <c r="E12" s="7">
        <v>0.98780000000000001</v>
      </c>
      <c r="F12" s="10">
        <f>RANK(E12,$E$4:$E$20)</f>
        <v>9</v>
      </c>
    </row>
    <row r="13" spans="1:6" ht="20.399999999999999" x14ac:dyDescent="0.25">
      <c r="A13" s="9" t="s">
        <v>16</v>
      </c>
      <c r="B13" s="18">
        <v>0</v>
      </c>
      <c r="D13" s="9" t="s">
        <v>38</v>
      </c>
      <c r="E13" s="7">
        <v>0.97670000000000001</v>
      </c>
      <c r="F13" s="10">
        <f>RANK(E13,$E$4:$E$20)</f>
        <v>10</v>
      </c>
    </row>
    <row r="14" spans="1:6" ht="20.399999999999999" x14ac:dyDescent="0.25">
      <c r="A14" s="9" t="s">
        <v>34</v>
      </c>
      <c r="B14" s="18">
        <v>0</v>
      </c>
      <c r="D14" s="9" t="s">
        <v>36</v>
      </c>
      <c r="E14" s="7">
        <v>0.97370000000000001</v>
      </c>
      <c r="F14" s="10">
        <f>RANK(E14,$E$4:$E$20)</f>
        <v>11</v>
      </c>
    </row>
    <row r="15" spans="1:6" ht="20.399999999999999" x14ac:dyDescent="0.25">
      <c r="A15" s="9" t="s">
        <v>21</v>
      </c>
      <c r="B15" s="18">
        <v>0</v>
      </c>
      <c r="D15" s="9" t="s">
        <v>35</v>
      </c>
      <c r="E15" s="7">
        <v>0.95</v>
      </c>
      <c r="F15" s="10">
        <f>RANK(E15,$E$4:$E$20)</f>
        <v>12</v>
      </c>
    </row>
    <row r="16" spans="1:6" ht="20.399999999999999" x14ac:dyDescent="0.25">
      <c r="A16" s="9" t="s">
        <v>26</v>
      </c>
      <c r="B16" s="18">
        <v>0</v>
      </c>
      <c r="D16" s="9" t="s">
        <v>20</v>
      </c>
      <c r="E16" s="7">
        <v>0.9375</v>
      </c>
      <c r="F16" s="10">
        <f>RANK(E16,$E$4:$E$20)</f>
        <v>13</v>
      </c>
    </row>
    <row r="17" spans="1:6" ht="20.399999999999999" x14ac:dyDescent="0.25">
      <c r="A17" s="9" t="s">
        <v>15</v>
      </c>
      <c r="B17" s="18">
        <v>0</v>
      </c>
      <c r="D17" s="9" t="s">
        <v>34</v>
      </c>
      <c r="E17" s="7">
        <v>0.91890000000000005</v>
      </c>
      <c r="F17" s="10">
        <f>RANK(E17,$E$4:$E$20)</f>
        <v>14</v>
      </c>
    </row>
    <row r="18" spans="1:6" ht="20.399999999999999" x14ac:dyDescent="0.25">
      <c r="A18" s="24" t="s">
        <v>40</v>
      </c>
      <c r="B18" s="18">
        <v>0</v>
      </c>
      <c r="D18" s="9" t="s">
        <v>33</v>
      </c>
      <c r="E18" s="7">
        <v>0.89670000000000005</v>
      </c>
      <c r="F18" s="10">
        <f>RANK(E18,$E$4:$E$20)</f>
        <v>15</v>
      </c>
    </row>
    <row r="19" spans="1:6" ht="20.399999999999999" x14ac:dyDescent="0.25">
      <c r="A19" s="9" t="s">
        <v>23</v>
      </c>
      <c r="B19" s="18">
        <v>0</v>
      </c>
      <c r="D19" s="17" t="s">
        <v>43</v>
      </c>
      <c r="E19" s="7">
        <v>0.85189999999999999</v>
      </c>
      <c r="F19" s="10">
        <f>RANK(E19,$E$4:$E$20)</f>
        <v>16</v>
      </c>
    </row>
    <row r="20" spans="1:6" ht="21" customHeight="1" x14ac:dyDescent="0.25">
      <c r="A20" s="20" t="s">
        <v>25</v>
      </c>
      <c r="B20" s="22">
        <v>0</v>
      </c>
      <c r="D20" s="20" t="s">
        <v>22</v>
      </c>
      <c r="E20" s="7">
        <v>0.83330000000000004</v>
      </c>
      <c r="F20" s="10">
        <f>RANK(E20,$E$4:$E$20)</f>
        <v>17</v>
      </c>
    </row>
  </sheetData>
  <sortState xmlns:xlrd2="http://schemas.microsoft.com/office/spreadsheetml/2017/richdata2" ref="A4:B20">
    <sortCondition descending="1" ref="B4:B20"/>
  </sortState>
  <mergeCells count="2">
    <mergeCell ref="A1:B1"/>
    <mergeCell ref="D1:F1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学风通报</vt:lpstr>
      <vt:lpstr>学院排名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陈楚妍</dc:creator>
  <cp:lastModifiedBy>yt xu</cp:lastModifiedBy>
  <dcterms:created xsi:type="dcterms:W3CDTF">2023-05-12T11:15:00Z</dcterms:created>
  <dcterms:modified xsi:type="dcterms:W3CDTF">2026-03-09T14:11:35Z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64E5A2957B224C02B124EBC5EC73D8DC_12</vt:lpwstr>
  </property>
</Properties>
</file>